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rMartinzurNedden\Dropbox\Privat\datw\KKBS\HHA\Themenspeicher\Fonds\"/>
    </mc:Choice>
  </mc:AlternateContent>
  <xr:revisionPtr revIDLastSave="0" documentId="13_ncr:1_{602405C1-5E8C-4F65-9263-B90793B87003}" xr6:coauthVersionLast="47" xr6:coauthVersionMax="47" xr10:uidLastSave="{00000000-0000-0000-0000-000000000000}"/>
  <bookViews>
    <workbookView xWindow="1170" yWindow="435" windowWidth="25590" windowHeight="14850" xr2:uid="{00000000-000D-0000-FFFF-FFFF00000000}"/>
  </bookViews>
  <sheets>
    <sheet name="Antragsformular" sheetId="1" r:id="rId1"/>
    <sheet name="Stammda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C19" i="1"/>
  <c r="C18" i="1"/>
  <c r="D17" i="1"/>
  <c r="D38" i="1" s="1"/>
  <c r="D41" i="1" l="1"/>
  <c r="D42" i="1"/>
  <c r="D20" i="1"/>
  <c r="D39" i="1" s="1"/>
  <c r="D24" i="1" l="1"/>
  <c r="D25" i="1" l="1"/>
</calcChain>
</file>

<file path=xl/sharedStrings.xml><?xml version="1.0" encoding="utf-8"?>
<sst xmlns="http://schemas.openxmlformats.org/spreadsheetml/2006/main" count="90" uniqueCount="70">
  <si>
    <t>Position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</si>
  <si>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</si>
  <si>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</si>
  <si>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</si>
  <si>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</si>
  <si>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</si>
  <si>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</si>
  <si>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</si>
  <si>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</si>
  <si>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</si>
  <si>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</si>
  <si>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Bezeichnung</t>
  </si>
  <si>
    <t>Kosten (inkl. MwSt.)</t>
  </si>
  <si>
    <t>Gesamtkosten:</t>
  </si>
  <si>
    <t>A. Gesamtkosten des Projekts</t>
  </si>
  <si>
    <t>B. Finanzierung des Eigenanteils</t>
  </si>
  <si>
    <t>Mindesthöhe des Eigenanteils:</t>
  </si>
  <si>
    <t>Höhe</t>
  </si>
  <si>
    <t>Beleg</t>
  </si>
  <si>
    <t>laufender Haushalt</t>
  </si>
  <si>
    <t>C. Zusammenfassung</t>
  </si>
  <si>
    <t>beantragte Fördersumme:</t>
  </si>
  <si>
    <t>Gesamtkosten des Projekts:</t>
  </si>
  <si>
    <t>Eigenanteil in €:</t>
  </si>
  <si>
    <t>Eigenanteil in %:</t>
  </si>
  <si>
    <t>Fonds</t>
  </si>
  <si>
    <t>Baumaßnahmen</t>
  </si>
  <si>
    <t>Klimaschutzfonds</t>
  </si>
  <si>
    <t>Umweltfonds</t>
  </si>
  <si>
    <t>Projekte von Gemeinden</t>
  </si>
  <si>
    <t>Reformprojekte</t>
  </si>
  <si>
    <t>Sonderzuschüsse</t>
  </si>
  <si>
    <t>Fonds für Notleidende Gemeinden</t>
  </si>
  <si>
    <t>Projektanteile</t>
  </si>
  <si>
    <t>Maximale Fördersumme</t>
  </si>
  <si>
    <t>Eigenanteil</t>
  </si>
  <si>
    <t>Verantwortlich</t>
  </si>
  <si>
    <t>Ökofond</t>
  </si>
  <si>
    <t>Haushalt</t>
  </si>
  <si>
    <t>Bauausschuss</t>
  </si>
  <si>
    <t>Volumen</t>
  </si>
  <si>
    <t>bei Eigenanteil von mind.:</t>
  </si>
  <si>
    <t>&amp; max. förderfähige Summe:</t>
  </si>
  <si>
    <t>Nachzuweisender Eigenanteil:</t>
  </si>
  <si>
    <t>weitere Details</t>
  </si>
  <si>
    <t>Vorhandener Eigenanteil:</t>
  </si>
  <si>
    <t>vorhanden</t>
  </si>
  <si>
    <t>(bitte auswählen)</t>
  </si>
  <si>
    <t>nur die grauen Felder ausfüllen</t>
  </si>
  <si>
    <t>(15 % Sicherheitsmarge)</t>
  </si>
  <si>
    <t>Maximal mögliche Förderung:</t>
  </si>
  <si>
    <t>Gemeinsame Projekte KK/KG</t>
  </si>
  <si>
    <t>Arbeit des Kirchenkreises</t>
  </si>
  <si>
    <t>angefordert</t>
  </si>
  <si>
    <t>Kirche und Zukunft</t>
  </si>
  <si>
    <t>KKR</t>
  </si>
  <si>
    <t>Ausgabe 1</t>
  </si>
  <si>
    <t>Erklärung 1</t>
  </si>
  <si>
    <t>Ausgabe 3</t>
  </si>
  <si>
    <t>Ausgabe 2</t>
  </si>
  <si>
    <t>Erklärung 2</t>
  </si>
  <si>
    <t>Erklärung 3</t>
  </si>
  <si>
    <t>Eigenmittel 1</t>
  </si>
  <si>
    <t>Rücklage für Dingens</t>
  </si>
  <si>
    <t>Einwerbung</t>
  </si>
  <si>
    <t>von Kostenträger</t>
  </si>
  <si>
    <t>Kostenbeitragq</t>
  </si>
  <si>
    <t>Haushalststelle</t>
  </si>
  <si>
    <t>1000.01.7000</t>
  </si>
  <si>
    <t>1000.03.9000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</si>
</sst>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vertical="center"/>
    </xf>
    <xf numFmtId="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65" fontId="0" fillId="4" borderId="4" xfId="0" applyNumberForma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0" fontId="0" fillId="3" borderId="0" xfId="0" applyFill="1"/>
    <xf numFmtId="164" fontId="3" fillId="4" borderId="5" xfId="0" applyNumberFormat="1" applyFon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65" fontId="1" fillId="7" borderId="7" xfId="0" applyNumberFormat="1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4" fontId="0" fillId="7" borderId="7" xfId="0" applyNumberFormat="1" applyFill="1" applyBorder="1" applyAlignment="1">
      <alignment horizontal="center"/>
    </xf>
    <xf numFmtId="10" fontId="1" fillId="7" borderId="8" xfId="0" applyNumberFormat="1" applyFont="1" applyFill="1" applyBorder="1" applyAlignment="1">
      <alignment horizontal="center"/>
    </xf>
    <xf numFmtId="0" fontId="2" fillId="9" borderId="0" xfId="0" applyFont="1" applyFill="1" applyAlignment="1">
      <alignment vertical="center"/>
    </xf>
    <xf numFmtId="164" fontId="0" fillId="3" borderId="9" xfId="0" applyNumberFormat="1" applyFill="1" applyBorder="1" applyAlignment="1">
      <alignment horizontal="center"/>
    </xf>
    <xf numFmtId="0" fontId="0" fillId="3" borderId="10" xfId="0" applyFill="1" applyBorder="1"/>
    <xf numFmtId="164" fontId="0" fillId="3" borderId="11" xfId="0" applyNumberForma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164" fontId="0" fillId="3" borderId="14" xfId="0" applyNumberFormat="1" applyFill="1" applyBorder="1"/>
    <xf numFmtId="0" fontId="0" fillId="3" borderId="15" xfId="0" applyFill="1" applyBorder="1"/>
    <xf numFmtId="164" fontId="0" fillId="3" borderId="16" xfId="0" applyNumberFormat="1" applyFill="1" applyBorder="1" applyAlignment="1">
      <alignment horizontal="center"/>
    </xf>
    <xf numFmtId="0" fontId="0" fillId="0" borderId="17" xfId="0" applyBorder="1"/>
    <xf numFmtId="0" fontId="0" fillId="3" borderId="18" xfId="0" applyFill="1" applyBorder="1"/>
    <xf numFmtId="164" fontId="0" fillId="3" borderId="19" xfId="0" applyNumberFormat="1" applyFill="1" applyBorder="1" applyAlignment="1">
      <alignment horizontal="center"/>
    </xf>
    <xf numFmtId="0" fontId="0" fillId="3" borderId="20" xfId="0" applyFill="1" applyBorder="1"/>
    <xf numFmtId="0" fontId="0" fillId="3" borderId="21" xfId="0" applyFill="1" applyBorder="1"/>
    <xf numFmtId="0" fontId="0" fillId="0" borderId="22" xfId="0" applyBorder="1"/>
    <xf numFmtId="0" fontId="0" fillId="3" borderId="23" xfId="0" applyFill="1" applyBorder="1"/>
    <xf numFmtId="164" fontId="0" fillId="5" borderId="6" xfId="0" applyNumberForma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2"/>
  <sheetViews>
    <sheetView tabSelected="1" topLeftCell="A7" workbookViewId="0">
      <selection activeCell="D30" sqref="D30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30.5703125" customWidth="1"/>
    <col min="4" max="4" width="14.5703125" customWidth="1"/>
    <col min="5" max="5" width="15.7109375" customWidth="1"/>
    <col min="6" max="6" width="15.42578125" customWidth="1"/>
  </cols>
  <sheetData>
    <row r="2" spans="1:6" ht="31.5" customHeight="1" x14ac:dyDescent="0.25">
      <c r="B2" s="7" t="s">
        <v>25</v>
      </c>
      <c r="C2" s="33" t="s">
        <v>37</v>
      </c>
      <c r="D2" s="51" t="s">
        <v>47</v>
      </c>
      <c r="E2" s="51"/>
    </row>
    <row r="3" spans="1:6" x14ac:dyDescent="0.25">
      <c r="D3" s="51" t="s">
        <v>48</v>
      </c>
      <c r="E3" s="51"/>
      <c r="F3" s="51"/>
    </row>
    <row r="4" spans="1:6" ht="26.25" customHeight="1" x14ac:dyDescent="0.25">
      <c r="A4" s="20"/>
      <c r="B4" s="20" t="s">
        <v>14</v>
      </c>
      <c r="C4" s="20"/>
      <c r="D4" s="20"/>
      <c r="E4" s="20"/>
      <c r="F4" s="20"/>
    </row>
    <row r="5" spans="1:6" ht="29.25" customHeight="1" thickBot="1" x14ac:dyDescent="0.3">
      <c r="A5" s="17"/>
      <c r="B5" s="18" t="s">
        <v>11</v>
      </c>
      <c r="C5" s="18" t="s">
        <v>44</v>
      </c>
      <c r="D5" s="19" t="s">
        <v>12</v>
      </c>
      <c r="E5" s="17" t="s">
        <v>67</v>
      </c>
      <c r="F5" s="18" t="s">
        <v>18</v>
      </c>
    </row>
    <row r="6" spans="1:6" x14ac:dyDescent="0.25">
      <c r="A6" s="12" t="s">
        <v>1</v>
      </c>
      <c r="B6" s="21" t="s">
        <v>56</v>
      </c>
      <c r="C6" s="21" t="s">
        <v>57</v>
      </c>
      <c r="D6" s="34">
        <v>1000</v>
      </c>
      <c r="E6" s="54"/>
      <c r="F6" s="35" t="s">
        <v>46</v>
      </c>
    </row>
    <row r="7" spans="1:6" x14ac:dyDescent="0.25">
      <c r="A7" s="13" t="s">
        <v>2</v>
      </c>
      <c r="B7" s="22" t="s">
        <v>59</v>
      </c>
      <c r="C7" s="22" t="s">
        <v>60</v>
      </c>
      <c r="D7" s="36">
        <v>500</v>
      </c>
      <c r="E7" s="55"/>
      <c r="F7" s="37" t="s">
        <v>46</v>
      </c>
    </row>
    <row r="8" spans="1:6" x14ac:dyDescent="0.25">
      <c r="A8" s="13" t="s">
        <v>3</v>
      </c>
      <c r="B8" s="22" t="s">
        <v>58</v>
      </c>
      <c r="C8" s="22" t="s">
        <v>61</v>
      </c>
      <c r="D8" s="36">
        <v>600</v>
      </c>
      <c r="E8" s="55"/>
      <c r="F8" s="37" t="s">
        <v>53</v>
      </c>
    </row>
    <row r="9" spans="1:6" x14ac:dyDescent="0.25">
      <c r="A9" s="13" t="s">
        <v>4</v>
      </c>
      <c r="B9" s="22"/>
      <c r="C9" s="22"/>
      <c r="D9" s="36"/>
      <c r="E9" s="55"/>
      <c r="F9" s="37"/>
    </row>
    <row r="10" spans="1:6" x14ac:dyDescent="0.25">
      <c r="A10" s="13" t="s">
        <v>5</v>
      </c>
      <c r="B10" s="22"/>
      <c r="C10" s="22"/>
      <c r="D10" s="36"/>
      <c r="E10" s="55"/>
      <c r="F10" s="38"/>
    </row>
    <row r="11" spans="1:6" x14ac:dyDescent="0.25">
      <c r="A11" s="13" t="s">
        <v>6</v>
      </c>
      <c r="B11" s="22"/>
      <c r="C11" s="22"/>
      <c r="D11" s="36"/>
      <c r="E11" s="55"/>
      <c r="F11" s="38"/>
    </row>
    <row r="12" spans="1:6" x14ac:dyDescent="0.25">
      <c r="A12" s="13" t="s">
        <v>7</v>
      </c>
      <c r="B12" s="22"/>
      <c r="C12" s="22"/>
      <c r="D12" s="36"/>
      <c r="E12" s="55"/>
      <c r="F12" s="38"/>
    </row>
    <row r="13" spans="1:6" x14ac:dyDescent="0.25">
      <c r="A13" s="13" t="s">
        <v>8</v>
      </c>
      <c r="B13" s="22"/>
      <c r="C13" s="22"/>
      <c r="D13" s="36"/>
      <c r="E13" s="55"/>
      <c r="F13" s="38"/>
    </row>
    <row r="14" spans="1:6" x14ac:dyDescent="0.25">
      <c r="A14" s="13" t="s">
        <v>9</v>
      </c>
      <c r="B14" s="22"/>
      <c r="C14" s="22"/>
      <c r="D14" s="36"/>
      <c r="E14" s="55"/>
      <c r="F14" s="38"/>
    </row>
    <row r="15" spans="1:6" ht="15.75" thickBot="1" x14ac:dyDescent="0.3">
      <c r="A15" s="14" t="s">
        <v>10</v>
      </c>
      <c r="B15" s="23"/>
      <c r="C15" s="23"/>
      <c r="D15" s="39"/>
      <c r="E15" s="56"/>
      <c r="F15" s="40"/>
    </row>
    <row r="17" spans="1:9" x14ac:dyDescent="0.25">
      <c r="B17" s="10" t="s">
        <v>13</v>
      </c>
      <c r="D17" s="24">
        <f>SUM(D6:D15)</f>
        <v>2100</v>
      </c>
    </row>
    <row r="18" spans="1:9" x14ac:dyDescent="0.25">
      <c r="B18" s="10" t="s">
        <v>41</v>
      </c>
      <c r="C18" s="8">
        <f>VLOOKUP($C$2,Stammdaten!$A$3:$E$19,3,FALSE)</f>
        <v>0.25</v>
      </c>
      <c r="D18" s="3"/>
    </row>
    <row r="19" spans="1:9" ht="15.75" thickBot="1" x14ac:dyDescent="0.3">
      <c r="B19" s="10" t="s">
        <v>42</v>
      </c>
      <c r="C19" s="9">
        <f>VLOOKUP($C$2,Stammdaten!$A$3:$E$19,2,FALSE)</f>
        <v>7000</v>
      </c>
      <c r="D19" s="3"/>
      <c r="F19" s="11"/>
      <c r="G19" s="11"/>
      <c r="I19" s="2"/>
    </row>
    <row r="20" spans="1:9" ht="19.5" thickBot="1" x14ac:dyDescent="0.35">
      <c r="A20" s="15"/>
      <c r="B20" s="15" t="s">
        <v>50</v>
      </c>
      <c r="C20" s="15"/>
      <c r="D20" s="25">
        <f>IF(D17&gt;C19/(1-C18),C19,D17*(1-C18))</f>
        <v>1575</v>
      </c>
      <c r="E20" s="15"/>
      <c r="F20" s="15"/>
    </row>
    <row r="22" spans="1:9" ht="26.25" customHeight="1" x14ac:dyDescent="0.25">
      <c r="A22" s="20"/>
      <c r="B22" s="20" t="s">
        <v>15</v>
      </c>
      <c r="C22" s="20"/>
      <c r="D22" s="20"/>
      <c r="E22" s="20"/>
      <c r="F22" s="20"/>
    </row>
    <row r="23" spans="1:9" ht="15.75" thickBot="1" x14ac:dyDescent="0.3"/>
    <row r="24" spans="1:9" x14ac:dyDescent="0.25">
      <c r="B24" t="s">
        <v>16</v>
      </c>
      <c r="D24" s="49">
        <f>D17-D20</f>
        <v>525</v>
      </c>
    </row>
    <row r="25" spans="1:9" ht="19.5" thickBot="1" x14ac:dyDescent="0.35">
      <c r="A25" s="15"/>
      <c r="B25" s="15" t="s">
        <v>43</v>
      </c>
      <c r="C25" s="15"/>
      <c r="D25" s="50">
        <f>D24*1.15</f>
        <v>603.75</v>
      </c>
      <c r="E25" s="15"/>
      <c r="F25" s="52" t="s">
        <v>49</v>
      </c>
      <c r="G25" s="53"/>
    </row>
    <row r="26" spans="1:9" x14ac:dyDescent="0.25">
      <c r="D26" s="3"/>
    </row>
    <row r="27" spans="1:9" s="1" customFormat="1" ht="30" customHeight="1" x14ac:dyDescent="0.25">
      <c r="A27" s="18"/>
      <c r="B27" s="18" t="s">
        <v>0</v>
      </c>
      <c r="C27" s="18" t="s">
        <v>11</v>
      </c>
      <c r="D27" s="18" t="s">
        <v>17</v>
      </c>
      <c r="E27" s="18" t="s">
        <v>67</v>
      </c>
      <c r="F27" s="18" t="s">
        <v>18</v>
      </c>
    </row>
    <row r="28" spans="1:9" ht="15.75" thickBot="1" x14ac:dyDescent="0.3">
      <c r="D28" s="3"/>
    </row>
    <row r="29" spans="1:9" x14ac:dyDescent="0.25">
      <c r="A29" s="4" t="s">
        <v>1</v>
      </c>
      <c r="B29" s="26" t="s">
        <v>62</v>
      </c>
      <c r="C29" s="26" t="s">
        <v>63</v>
      </c>
      <c r="D29" s="41">
        <v>500</v>
      </c>
      <c r="E29" s="42" t="s">
        <v>68</v>
      </c>
      <c r="F29" s="43" t="s">
        <v>46</v>
      </c>
    </row>
    <row r="30" spans="1:9" x14ac:dyDescent="0.25">
      <c r="A30" s="4" t="s">
        <v>2</v>
      </c>
      <c r="B30" s="26" t="s">
        <v>66</v>
      </c>
      <c r="C30" s="26" t="s">
        <v>19</v>
      </c>
      <c r="D30" s="44">
        <v>500</v>
      </c>
      <c r="E30" t="s">
        <v>69</v>
      </c>
      <c r="F30" s="45" t="s">
        <v>46</v>
      </c>
    </row>
    <row r="31" spans="1:9" x14ac:dyDescent="0.25">
      <c r="A31" s="4" t="s">
        <v>3</v>
      </c>
      <c r="B31" s="26" t="s">
        <v>64</v>
      </c>
      <c r="C31" s="26" t="s">
        <v>65</v>
      </c>
      <c r="D31" s="44">
        <v>200</v>
      </c>
      <c r="F31" s="45" t="s">
        <v>46</v>
      </c>
    </row>
    <row r="32" spans="1:9" ht="15.75" thickBot="1" x14ac:dyDescent="0.3">
      <c r="A32" s="4" t="s">
        <v>4</v>
      </c>
      <c r="B32" s="26"/>
      <c r="C32" s="26"/>
      <c r="D32" s="46"/>
      <c r="E32" s="47"/>
      <c r="F32" s="48"/>
    </row>
    <row r="33" spans="1:6" ht="15.75" thickBot="1" x14ac:dyDescent="0.3">
      <c r="D33" s="3"/>
    </row>
    <row r="34" spans="1:6" ht="19.5" thickBot="1" x14ac:dyDescent="0.35">
      <c r="A34" s="15"/>
      <c r="B34" s="16" t="s">
        <v>45</v>
      </c>
      <c r="C34" s="15"/>
      <c r="D34" s="27">
        <f>SUM(D29:D32)</f>
        <v>1200</v>
      </c>
      <c r="E34" s="15"/>
      <c r="F34" s="15"/>
    </row>
    <row r="36" spans="1:6" ht="26.25" customHeight="1" x14ac:dyDescent="0.25">
      <c r="A36" s="20"/>
      <c r="B36" s="20" t="s">
        <v>20</v>
      </c>
      <c r="C36" s="20"/>
      <c r="D36" s="20"/>
      <c r="E36" s="20"/>
      <c r="F36" s="20"/>
    </row>
    <row r="37" spans="1:6" ht="15.75" thickBot="1" x14ac:dyDescent="0.3"/>
    <row r="38" spans="1:6" x14ac:dyDescent="0.25">
      <c r="B38" t="s">
        <v>22</v>
      </c>
      <c r="D38" s="28">
        <f>D17</f>
        <v>2100</v>
      </c>
    </row>
    <row r="39" spans="1:6" x14ac:dyDescent="0.25">
      <c r="B39" s="6" t="s">
        <v>21</v>
      </c>
      <c r="C39" s="6"/>
      <c r="D39" s="29">
        <f>IF(D17-D34&lt;D20,D17-D34,D20)</f>
        <v>900</v>
      </c>
    </row>
    <row r="40" spans="1:6" x14ac:dyDescent="0.25">
      <c r="D40" s="30"/>
    </row>
    <row r="41" spans="1:6" x14ac:dyDescent="0.25">
      <c r="B41" t="s">
        <v>23</v>
      </c>
      <c r="D41" s="31">
        <f>D34</f>
        <v>1200</v>
      </c>
    </row>
    <row r="42" spans="1:6" ht="15.75" thickBot="1" x14ac:dyDescent="0.3">
      <c r="B42" s="6" t="s">
        <v>24</v>
      </c>
      <c r="C42" s="6"/>
      <c r="D42" s="32">
        <f>IF(D17=0,"",D34/1.15/D17)</f>
        <v>0.49689440993788819</v>
      </c>
    </row>
  </sheetData>
  <mergeCells count="3">
    <mergeCell ref="D3:F3"/>
    <mergeCell ref="D2:E2"/>
    <mergeCell ref="F25:G25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Stammdaten!$A$3:$A$19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3"/>
  <sheetViews>
    <sheetView workbookViewId="0">
      <selection activeCell="E5" sqref="E5"/>
    </sheetView>
  </sheetViews>
  <sheetFormatPr baseColWidth="10" defaultRowHeight="15" x14ac:dyDescent="0.25"/>
  <cols>
    <col min="1" max="1" width="20.28515625" customWidth="1"/>
    <col min="2" max="2" width="22.85546875" bestFit="1" customWidth="1"/>
    <col min="4" max="4" width="17.28515625" customWidth="1"/>
  </cols>
  <sheetData>
    <row r="2" spans="1:5" x14ac:dyDescent="0.25">
      <c r="A2" t="s">
        <v>25</v>
      </c>
      <c r="B2" t="s">
        <v>34</v>
      </c>
      <c r="C2" t="s">
        <v>35</v>
      </c>
      <c r="D2" t="s">
        <v>40</v>
      </c>
      <c r="E2" t="s">
        <v>36</v>
      </c>
    </row>
    <row r="3" spans="1:5" x14ac:dyDescent="0.25">
      <c r="A3" t="s">
        <v>26</v>
      </c>
      <c r="B3" s="5"/>
      <c r="C3" s="2"/>
      <c r="D3" s="5"/>
      <c r="E3" t="s">
        <v>39</v>
      </c>
    </row>
    <row r="4" spans="1:5" x14ac:dyDescent="0.25">
      <c r="A4" t="s">
        <v>32</v>
      </c>
      <c r="B4" s="5"/>
      <c r="C4" s="2"/>
      <c r="D4" s="5"/>
      <c r="E4" t="s">
        <v>55</v>
      </c>
    </row>
    <row r="5" spans="1:5" x14ac:dyDescent="0.25">
      <c r="A5" t="s">
        <v>27</v>
      </c>
      <c r="B5" s="5"/>
      <c r="C5" s="2"/>
      <c r="D5" s="5"/>
      <c r="E5" t="s">
        <v>39</v>
      </c>
    </row>
    <row r="6" spans="1:5" x14ac:dyDescent="0.25">
      <c r="A6" t="s">
        <v>37</v>
      </c>
      <c r="B6" s="5">
        <v>7000</v>
      </c>
      <c r="C6" s="2">
        <v>0.25</v>
      </c>
      <c r="D6" s="5">
        <v>50000</v>
      </c>
      <c r="E6" t="s">
        <v>38</v>
      </c>
    </row>
    <row r="7" spans="1:5" x14ac:dyDescent="0.25">
      <c r="A7" t="s">
        <v>33</v>
      </c>
      <c r="B7" s="5">
        <v>30000</v>
      </c>
      <c r="C7" s="2">
        <v>0.25</v>
      </c>
      <c r="D7" s="5"/>
      <c r="E7" t="s">
        <v>38</v>
      </c>
    </row>
    <row r="8" spans="1:5" x14ac:dyDescent="0.25">
      <c r="A8" t="s">
        <v>29</v>
      </c>
      <c r="B8" s="5">
        <v>7000</v>
      </c>
      <c r="C8" s="2">
        <v>0.25</v>
      </c>
      <c r="D8" s="5">
        <v>160000</v>
      </c>
      <c r="E8" t="s">
        <v>38</v>
      </c>
    </row>
    <row r="9" spans="1:5" x14ac:dyDescent="0.25">
      <c r="A9" t="s">
        <v>30</v>
      </c>
      <c r="B9" s="5">
        <v>10000</v>
      </c>
      <c r="C9" s="2">
        <v>0.5</v>
      </c>
      <c r="D9" s="5"/>
      <c r="E9" t="s">
        <v>54</v>
      </c>
    </row>
    <row r="10" spans="1:5" x14ac:dyDescent="0.25">
      <c r="A10" t="s">
        <v>31</v>
      </c>
      <c r="B10" s="5">
        <v>15000</v>
      </c>
      <c r="C10" s="2">
        <v>0.1</v>
      </c>
      <c r="D10" s="5">
        <v>40000</v>
      </c>
      <c r="E10" t="s">
        <v>38</v>
      </c>
    </row>
    <row r="11" spans="1:5" x14ac:dyDescent="0.25">
      <c r="A11" t="s">
        <v>51</v>
      </c>
      <c r="B11" s="5">
        <v>10000</v>
      </c>
      <c r="C11" s="2">
        <v>0.25</v>
      </c>
      <c r="D11" s="5"/>
      <c r="E11" t="s">
        <v>38</v>
      </c>
    </row>
    <row r="12" spans="1:5" x14ac:dyDescent="0.25">
      <c r="A12" t="s">
        <v>28</v>
      </c>
      <c r="B12" s="5">
        <v>20000</v>
      </c>
      <c r="C12" s="2">
        <v>0.7</v>
      </c>
      <c r="D12" s="5"/>
      <c r="E12" t="s">
        <v>39</v>
      </c>
    </row>
    <row r="13" spans="1:5" x14ac:dyDescent="0.25">
      <c r="A13" t="s">
        <v>52</v>
      </c>
      <c r="B13" s="5">
        <v>30000</v>
      </c>
      <c r="C13" s="2">
        <v>0.1</v>
      </c>
      <c r="E13" t="s">
        <v>55</v>
      </c>
    </row>
  </sheetData>
  <sortState xmlns:xlrd2="http://schemas.microsoft.com/office/spreadsheetml/2017/richdata2" ref="A3:E12">
    <sortCondition ref="A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Antragsformular</vt:lpstr>
      <vt:lpstr>Stammdaten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Gramß</dc:creator>
  <cp:lastModifiedBy>Dr. Martin zur Nedden</cp:lastModifiedBy>
  <cp:lastPrinted>2022-06-03T13:39:57Z</cp:lastPrinted>
  <dcterms:created xsi:type="dcterms:W3CDTF">2022-06-03T12:36:54Z</dcterms:created>
  <dcterms:modified xsi:type="dcterms:W3CDTF">2023-06-15T11:54:54Z</dcterms:modified>
</cp:coreProperties>
</file>